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Damian\Documents\pinpusher_responsive\"/>
    </mc:Choice>
  </mc:AlternateContent>
  <bookViews>
    <workbookView xWindow="0" yWindow="45" windowWidth="15960" windowHeight="18075"/>
  </bookViews>
  <sheets>
    <sheet name="Sheet 1" sheetId="1" r:id="rId1"/>
  </sheets>
  <calcPr calcId="152511"/>
</workbook>
</file>

<file path=xl/calcChain.xml><?xml version="1.0" encoding="utf-8"?>
<calcChain xmlns="http://schemas.openxmlformats.org/spreadsheetml/2006/main">
  <c r="B9" i="1" l="1"/>
  <c r="C8" i="1"/>
  <c r="L24" i="1"/>
  <c r="N20" i="1"/>
  <c r="N21" i="1"/>
  <c r="N22" i="1"/>
  <c r="N19" i="1"/>
  <c r="N16" i="1"/>
  <c r="N17" i="1"/>
  <c r="N18" i="1"/>
  <c r="N15" i="1"/>
  <c r="M28" i="1" l="1"/>
  <c r="K30" i="1" s="1"/>
  <c r="K26" i="1"/>
  <c r="D26" i="1"/>
  <c r="H23" i="1"/>
  <c r="B19" i="1"/>
  <c r="U11" i="1"/>
  <c r="U10" i="1"/>
  <c r="U9" i="1"/>
  <c r="U8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U5" i="1"/>
  <c r="U4" i="1"/>
  <c r="U3" i="1"/>
  <c r="U6" i="1" s="1"/>
  <c r="U12" i="1" l="1"/>
  <c r="U13" i="1" s="1"/>
  <c r="D30" i="1" s="1"/>
  <c r="L26" i="1"/>
  <c r="E18" i="1" l="1"/>
  <c r="E24" i="1"/>
  <c r="E20" i="1"/>
  <c r="E15" i="1"/>
  <c r="E22" i="1"/>
  <c r="E17" i="1"/>
  <c r="E19" i="1"/>
  <c r="E21" i="1"/>
  <c r="E23" i="1"/>
  <c r="E16" i="1"/>
  <c r="E26" i="1" l="1"/>
</calcChain>
</file>

<file path=xl/sharedStrings.xml><?xml version="1.0" encoding="utf-8"?>
<sst xmlns="http://schemas.openxmlformats.org/spreadsheetml/2006/main" count="74" uniqueCount="51">
  <si>
    <t>Table 1</t>
  </si>
  <si>
    <t>Totals</t>
  </si>
  <si>
    <t>Weekly Dues</t>
  </si>
  <si>
    <t>Fifty/Fifty</t>
  </si>
  <si>
    <t>Extra</t>
  </si>
  <si>
    <t>Total</t>
  </si>
  <si>
    <t xml:space="preserve">Alley Dues </t>
  </si>
  <si>
    <t>Current Budget</t>
  </si>
  <si>
    <t>Proposed Budget</t>
  </si>
  <si>
    <t># Bowlers</t>
  </si>
  <si>
    <t>1st</t>
  </si>
  <si>
    <t># Weeks</t>
  </si>
  <si>
    <t>2nd</t>
  </si>
  <si>
    <t>League Dues per Bowler</t>
  </si>
  <si>
    <t>3rd</t>
  </si>
  <si>
    <t>Alley Dues per Bowler</t>
  </si>
  <si>
    <t>4th</t>
  </si>
  <si>
    <t xml:space="preserve">Total </t>
  </si>
  <si>
    <t>Men high</t>
  </si>
  <si>
    <t>Men series</t>
  </si>
  <si>
    <t>Women high</t>
  </si>
  <si>
    <t>Women series</t>
  </si>
  <si>
    <t>Slush</t>
  </si>
  <si>
    <t>Bowlers</t>
  </si>
  <si>
    <t>Weeks</t>
  </si>
  <si>
    <t>League Dues per Bowler Per Week</t>
  </si>
  <si>
    <t xml:space="preserve">League total per week </t>
  </si>
  <si>
    <t>Current Amount in Bank w/extras</t>
  </si>
  <si>
    <t>League Profit end of season</t>
  </si>
  <si>
    <t>9/22/2018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</si>
  <si>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</si>
  <si>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</si>
  <si>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</si>
  <si>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</si>
  <si>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</si>
  <si>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</si>
  <si>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</si>
  <si>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</si>
  <si>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</si>
  <si>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</si>
  <si>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</si>
  <si>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</si>
  <si>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</si>
  <si>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</si>
  <si>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</si>
  <si>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Wee17</t>
  </si>
  <si>
    <t>Week 18</t>
  </si>
  <si>
    <t>36 x $10.50</t>
  </si>
  <si>
    <t>Alley Fee</t>
  </si>
  <si>
    <t>per bowler</t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</si>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</sst>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0.00"/>
    <numFmt numFmtId="165" formatCode="&quot;$&quot;#,##0.00"/>
  </numFmts>
  <fonts count="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9"/>
      <name val="Helvetica Neue"/>
    </font>
    <font>
      <sz val="10"/>
      <color indexed="9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5"/>
        <bgColor auto="1"/>
      </patternFill>
    </fill>
  </fills>
  <borders count="1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thin">
        <color indexed="12"/>
      </top>
      <bottom style="dotted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dotted">
        <color indexed="12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5" xfId="0" applyNumberFormat="1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/>
    </xf>
    <xf numFmtId="0" fontId="0" fillId="4" borderId="7" xfId="0" applyFont="1" applyFill="1" applyBorder="1" applyAlignment="1">
      <alignment vertical="top" wrapText="1"/>
    </xf>
    <xf numFmtId="0" fontId="0" fillId="4" borderId="8" xfId="0" applyFont="1" applyFill="1" applyBorder="1" applyAlignment="1">
      <alignment vertical="top" wrapText="1"/>
    </xf>
    <xf numFmtId="0" fontId="0" fillId="4" borderId="9" xfId="0" applyNumberFormat="1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4" borderId="8" xfId="0" applyNumberFormat="1" applyFont="1" applyFill="1" applyBorder="1" applyAlignment="1">
      <alignment vertical="top" wrapText="1"/>
    </xf>
    <xf numFmtId="49" fontId="0" fillId="4" borderId="8" xfId="0" applyNumberFormat="1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0" fillId="5" borderId="7" xfId="0" applyFont="1" applyFill="1" applyBorder="1" applyAlignment="1">
      <alignment vertical="top" wrapText="1"/>
    </xf>
    <xf numFmtId="0" fontId="0" fillId="5" borderId="8" xfId="0" applyFont="1" applyFill="1" applyBorder="1" applyAlignment="1">
      <alignment vertical="top" wrapText="1"/>
    </xf>
    <xf numFmtId="0" fontId="0" fillId="5" borderId="9" xfId="0" applyFont="1" applyFill="1" applyBorder="1" applyAlignment="1">
      <alignment vertical="top" wrapText="1"/>
    </xf>
    <xf numFmtId="49" fontId="0" fillId="4" borderId="7" xfId="0" applyNumberFormat="1" applyFont="1" applyFill="1" applyBorder="1" applyAlignment="1">
      <alignment vertical="top" wrapText="1"/>
    </xf>
    <xf numFmtId="164" fontId="0" fillId="4" borderId="8" xfId="0" applyNumberFormat="1" applyFont="1" applyFill="1" applyBorder="1" applyAlignment="1">
      <alignment vertical="top" wrapText="1"/>
    </xf>
    <xf numFmtId="164" fontId="0" fillId="4" borderId="9" xfId="0" applyNumberFormat="1" applyFont="1" applyFill="1" applyBorder="1" applyAlignment="1">
      <alignment vertical="top" wrapText="1"/>
    </xf>
    <xf numFmtId="0" fontId="3" fillId="6" borderId="7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top" wrapText="1"/>
    </xf>
    <xf numFmtId="49" fontId="3" fillId="6" borderId="8" xfId="0" applyNumberFormat="1" applyFont="1" applyFill="1" applyBorder="1" applyAlignment="1">
      <alignment vertical="top" wrapText="1"/>
    </xf>
    <xf numFmtId="164" fontId="3" fillId="6" borderId="9" xfId="0" applyNumberFormat="1" applyFont="1" applyFill="1" applyBorder="1" applyAlignment="1">
      <alignment vertical="top" wrapText="1"/>
    </xf>
    <xf numFmtId="0" fontId="0" fillId="4" borderId="9" xfId="0" applyFont="1" applyFill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10" fontId="0" fillId="0" borderId="8" xfId="0" applyNumberFormat="1" applyFont="1" applyBorder="1" applyAlignment="1">
      <alignment vertical="top" wrapText="1"/>
    </xf>
    <xf numFmtId="164" fontId="0" fillId="0" borderId="8" xfId="0" applyNumberFormat="1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4" borderId="7" xfId="0" applyNumberFormat="1" applyFont="1" applyFill="1" applyBorder="1" applyAlignment="1">
      <alignment vertical="top" wrapText="1"/>
    </xf>
    <xf numFmtId="10" fontId="0" fillId="4" borderId="8" xfId="0" applyNumberFormat="1" applyFont="1" applyFill="1" applyBorder="1" applyAlignment="1">
      <alignment vertical="top" wrapText="1"/>
    </xf>
    <xf numFmtId="164" fontId="0" fillId="0" borderId="7" xfId="0" applyNumberFormat="1" applyFont="1" applyBorder="1" applyAlignment="1">
      <alignment vertical="top" wrapText="1"/>
    </xf>
    <xf numFmtId="164" fontId="0" fillId="4" borderId="7" xfId="0" applyNumberFormat="1" applyFont="1" applyFill="1" applyBorder="1" applyAlignment="1">
      <alignment vertical="top" wrapText="1"/>
    </xf>
    <xf numFmtId="10" fontId="0" fillId="4" borderId="7" xfId="0" applyNumberFormat="1" applyFont="1" applyFill="1" applyBorder="1" applyAlignment="1">
      <alignment vertical="top" wrapText="1"/>
    </xf>
    <xf numFmtId="10" fontId="0" fillId="0" borderId="7" xfId="0" applyNumberFormat="1" applyFont="1" applyBorder="1" applyAlignment="1">
      <alignment vertical="top" wrapText="1"/>
    </xf>
    <xf numFmtId="164" fontId="0" fillId="4" borderId="10" xfId="0" applyNumberFormat="1" applyFont="1" applyFill="1" applyBorder="1" applyAlignment="1">
      <alignment vertical="top" wrapText="1"/>
    </xf>
    <xf numFmtId="164" fontId="0" fillId="4" borderId="11" xfId="0" applyNumberFormat="1" applyFont="1" applyFill="1" applyBorder="1" applyAlignment="1">
      <alignment vertical="top" wrapText="1"/>
    </xf>
    <xf numFmtId="0" fontId="0" fillId="4" borderId="11" xfId="0" applyFont="1" applyFill="1" applyBorder="1" applyAlignment="1">
      <alignment vertical="top" wrapText="1"/>
    </xf>
    <xf numFmtId="0" fontId="0" fillId="4" borderId="12" xfId="0" applyFont="1" applyFill="1" applyBorder="1" applyAlignment="1">
      <alignment vertical="top" wrapText="1"/>
    </xf>
    <xf numFmtId="165" fontId="0" fillId="0" borderId="4" xfId="0" applyNumberFormat="1" applyFont="1" applyBorder="1" applyAlignment="1">
      <alignment vertical="top" wrapText="1"/>
    </xf>
    <xf numFmtId="165" fontId="0" fillId="4" borderId="8" xfId="0" applyNumberFormat="1" applyFont="1" applyFill="1" applyBorder="1" applyAlignment="1">
      <alignment vertical="top" wrapText="1"/>
    </xf>
    <xf numFmtId="165" fontId="0" fillId="0" borderId="8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F8BA00"/>
      <rgbColor rgb="FFBFBFBF"/>
      <rgbColor rgb="FF7F7F7F"/>
      <rgbColor rgb="FF959FAB"/>
      <rgbColor rgb="FFE8E8E8"/>
      <rgbColor rgb="FF5E5E5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9" sqref="B9"/>
    </sheetView>
  </sheetViews>
  <sheetFormatPr defaultColWidth="16.28515625" defaultRowHeight="19.899999999999999" customHeight="1"/>
  <cols>
    <col min="1" max="1" width="16.28515625" style="1" customWidth="1"/>
    <col min="2" max="2" width="7" style="1" bestFit="1" customWidth="1"/>
    <col min="3" max="3" width="9.140625" style="1" bestFit="1" customWidth="1"/>
    <col min="4" max="4" width="9.140625" style="1" customWidth="1"/>
    <col min="5" max="5" width="9.28515625" style="1" customWidth="1"/>
    <col min="6" max="6" width="10.28515625" style="1" customWidth="1"/>
    <col min="7" max="7" width="9.28515625" style="1" customWidth="1"/>
    <col min="8" max="8" width="10.28515625" style="1" customWidth="1"/>
    <col min="9" max="9" width="9.28515625" style="1" customWidth="1"/>
    <col min="10" max="11" width="10.28515625" style="1" customWidth="1"/>
    <col min="12" max="17" width="9.28515625" style="1" customWidth="1"/>
    <col min="18" max="18" width="8.42578125" style="1" customWidth="1"/>
    <col min="19" max="19" width="9.28515625" style="1" customWidth="1"/>
    <col min="20" max="21" width="8.42578125" style="1" customWidth="1"/>
    <col min="22" max="256" width="16.28515625" style="1" customWidth="1"/>
  </cols>
  <sheetData>
    <row r="1" spans="1:21" ht="27.6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20.100000000000001" customHeight="1">
      <c r="A2" s="2"/>
      <c r="B2" s="3"/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1</v>
      </c>
    </row>
    <row r="3" spans="1:21" ht="20.25" customHeight="1">
      <c r="A3" s="4" t="s">
        <v>2</v>
      </c>
      <c r="B3" s="5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6">
        <f>SUM(C3:T3)</f>
        <v>0</v>
      </c>
    </row>
    <row r="4" spans="1:21" ht="20.25" customHeight="1">
      <c r="A4" s="7" t="s">
        <v>3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>
        <f>SUM(C4:T4)</f>
        <v>0</v>
      </c>
    </row>
    <row r="5" spans="1:21" ht="20.25" customHeight="1">
      <c r="A5" s="7" t="s">
        <v>4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3">
        <f>SUM(C5:T5)</f>
        <v>0</v>
      </c>
    </row>
    <row r="6" spans="1:21" ht="20.25" customHeight="1">
      <c r="A6" s="7" t="s">
        <v>1</v>
      </c>
      <c r="B6" s="8"/>
      <c r="C6" s="14">
        <f t="shared" ref="C6:S6" si="0">SUM(C3:C5)</f>
        <v>0</v>
      </c>
      <c r="D6" s="14">
        <f t="shared" si="0"/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  <c r="O6" s="14">
        <f t="shared" si="0"/>
        <v>0</v>
      </c>
      <c r="P6" s="14">
        <f t="shared" si="0"/>
        <v>0</v>
      </c>
      <c r="Q6" s="14">
        <f t="shared" si="0"/>
        <v>0</v>
      </c>
      <c r="R6" s="14">
        <f t="shared" si="0"/>
        <v>0</v>
      </c>
      <c r="S6" s="14">
        <f t="shared" si="0"/>
        <v>0</v>
      </c>
      <c r="T6" s="15" t="s">
        <v>5</v>
      </c>
      <c r="U6" s="10">
        <f>SUM(U3:U5)</f>
        <v>0</v>
      </c>
    </row>
    <row r="7" spans="1:21" ht="20.2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</row>
    <row r="8" spans="1:21" ht="32.25" customHeight="1">
      <c r="A8" s="7" t="s">
        <v>6</v>
      </c>
      <c r="B8" s="20" t="s">
        <v>47</v>
      </c>
      <c r="C8" s="21">
        <f>B9</f>
        <v>378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22">
        <f>SUM(C8:T8)</f>
        <v>378</v>
      </c>
    </row>
    <row r="9" spans="1:21" ht="20.25" customHeight="1">
      <c r="A9" s="16"/>
      <c r="B9" s="11">
        <f>378</f>
        <v>378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>
        <f>SUM(C9:T9,R9)</f>
        <v>0</v>
      </c>
    </row>
    <row r="10" spans="1:21" ht="20.25" customHeight="1">
      <c r="A10" s="16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>
        <f>SUM(C10:T10)</f>
        <v>0</v>
      </c>
    </row>
    <row r="11" spans="1:21" ht="20.25" customHeight="1">
      <c r="A11" s="16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>
        <f>SUM(C11:T11,$A11)</f>
        <v>0</v>
      </c>
    </row>
    <row r="12" spans="1:21" ht="20.25" customHeight="1">
      <c r="A12" s="16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>
        <f>SUM(U8:U11)</f>
        <v>378</v>
      </c>
    </row>
    <row r="13" spans="1:21" ht="20.25" customHeight="1">
      <c r="A13" s="7" t="s">
        <v>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 t="s">
        <v>5</v>
      </c>
      <c r="U13" s="26">
        <f>U6-U12</f>
        <v>-378</v>
      </c>
    </row>
    <row r="14" spans="1:21" ht="32.25" customHeight="1">
      <c r="A14" s="16"/>
      <c r="B14" s="20" t="s">
        <v>7</v>
      </c>
      <c r="C14" s="9"/>
      <c r="D14" s="9"/>
      <c r="E14" s="9"/>
      <c r="F14" s="9"/>
      <c r="G14" s="9"/>
      <c r="H14" s="9"/>
      <c r="I14" s="9"/>
      <c r="J14" s="15" t="s">
        <v>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27"/>
    </row>
    <row r="15" spans="1:21" ht="20.25" customHeight="1">
      <c r="A15" s="7" t="s">
        <v>9</v>
      </c>
      <c r="B15" s="28">
        <v>40</v>
      </c>
      <c r="C15" s="29" t="s">
        <v>10</v>
      </c>
      <c r="D15" s="30">
        <v>0.34293552999999999</v>
      </c>
      <c r="E15" s="31">
        <f>D15*D30</f>
        <v>-129.62963034000001</v>
      </c>
      <c r="F15" s="12" t="s">
        <v>49</v>
      </c>
      <c r="G15" s="12"/>
      <c r="H15" s="12"/>
      <c r="I15" s="12"/>
      <c r="J15" s="29" t="s">
        <v>10</v>
      </c>
      <c r="K15" s="30">
        <v>0.34293552999999999</v>
      </c>
      <c r="L15" s="31">
        <v>1000</v>
      </c>
      <c r="M15" s="12" t="s">
        <v>49</v>
      </c>
      <c r="N15" s="45">
        <f>L15/4</f>
        <v>250</v>
      </c>
      <c r="O15" s="12"/>
      <c r="P15" s="12"/>
      <c r="Q15" s="12"/>
      <c r="R15" s="12"/>
      <c r="S15" s="12"/>
      <c r="T15" s="12"/>
      <c r="U15" s="32"/>
    </row>
    <row r="16" spans="1:21" ht="20.25" customHeight="1">
      <c r="A16" s="7" t="s">
        <v>11</v>
      </c>
      <c r="B16" s="33">
        <v>18</v>
      </c>
      <c r="C16" s="15" t="s">
        <v>12</v>
      </c>
      <c r="D16" s="34">
        <v>0.24005487</v>
      </c>
      <c r="E16" s="21">
        <f>D16*D30</f>
        <v>-90.740740860000002</v>
      </c>
      <c r="F16" s="9"/>
      <c r="G16" s="9"/>
      <c r="H16" s="9"/>
      <c r="I16" s="9"/>
      <c r="J16" s="15" t="s">
        <v>12</v>
      </c>
      <c r="K16" s="34">
        <v>0.24005487</v>
      </c>
      <c r="L16" s="21">
        <v>700</v>
      </c>
      <c r="M16" s="12" t="s">
        <v>49</v>
      </c>
      <c r="N16" s="45">
        <f t="shared" ref="N16:N18" si="1">L16/4</f>
        <v>175</v>
      </c>
      <c r="O16" s="9"/>
      <c r="P16" s="9"/>
      <c r="Q16" s="9"/>
      <c r="R16" s="9"/>
      <c r="S16" s="9"/>
      <c r="T16" s="9"/>
      <c r="U16" s="27"/>
    </row>
    <row r="17" spans="1:21" ht="32.25" customHeight="1">
      <c r="A17" s="7" t="s">
        <v>13</v>
      </c>
      <c r="B17" s="35">
        <v>5.25</v>
      </c>
      <c r="C17" s="29" t="s">
        <v>14</v>
      </c>
      <c r="D17" s="30">
        <v>0.17146776</v>
      </c>
      <c r="E17" s="31">
        <f>D17*D30</f>
        <v>-64.814813279999996</v>
      </c>
      <c r="F17" s="12"/>
      <c r="G17" s="12"/>
      <c r="H17" s="12"/>
      <c r="I17" s="12"/>
      <c r="J17" s="29" t="s">
        <v>14</v>
      </c>
      <c r="K17" s="30">
        <v>0.17146776</v>
      </c>
      <c r="L17" s="31">
        <v>500</v>
      </c>
      <c r="M17" s="12" t="s">
        <v>49</v>
      </c>
      <c r="N17" s="45">
        <f t="shared" si="1"/>
        <v>125</v>
      </c>
      <c r="O17" s="12"/>
      <c r="P17" s="12"/>
      <c r="Q17" s="12"/>
      <c r="R17" s="12"/>
      <c r="S17" s="12"/>
      <c r="T17" s="12"/>
      <c r="U17" s="32"/>
    </row>
    <row r="18" spans="1:21" ht="32.25" customHeight="1">
      <c r="A18" s="7" t="s">
        <v>15</v>
      </c>
      <c r="B18" s="36">
        <v>9.75</v>
      </c>
      <c r="C18" s="15" t="s">
        <v>16</v>
      </c>
      <c r="D18" s="34">
        <v>0.10288066</v>
      </c>
      <c r="E18" s="21">
        <f>D18*D30</f>
        <v>-38.888889479999996</v>
      </c>
      <c r="F18" s="9"/>
      <c r="G18" s="9"/>
      <c r="H18" s="9"/>
      <c r="I18" s="9"/>
      <c r="J18" s="15" t="s">
        <v>16</v>
      </c>
      <c r="K18" s="34">
        <v>0.10288066</v>
      </c>
      <c r="L18" s="21">
        <v>300</v>
      </c>
      <c r="M18" s="12" t="s">
        <v>49</v>
      </c>
      <c r="N18" s="45">
        <f t="shared" si="1"/>
        <v>75</v>
      </c>
      <c r="O18" s="9"/>
      <c r="P18" s="9"/>
      <c r="Q18" s="9"/>
      <c r="R18" s="9"/>
      <c r="S18" s="9"/>
      <c r="T18" s="9"/>
      <c r="U18" s="27"/>
    </row>
    <row r="19" spans="1:21" ht="20.25" customHeight="1">
      <c r="A19" s="7" t="s">
        <v>17</v>
      </c>
      <c r="B19" s="35">
        <f>B18+B17</f>
        <v>15</v>
      </c>
      <c r="C19" s="29" t="s">
        <v>18</v>
      </c>
      <c r="D19" s="30">
        <v>2.5720159999999999E-2</v>
      </c>
      <c r="E19" s="31">
        <f>D19*D30</f>
        <v>-9.7222204799999989</v>
      </c>
      <c r="F19" s="12"/>
      <c r="G19" s="12"/>
      <c r="H19" s="12"/>
      <c r="I19" s="12"/>
      <c r="J19" s="29" t="s">
        <v>18</v>
      </c>
      <c r="K19" s="30">
        <v>2.5720159999999999E-2</v>
      </c>
      <c r="L19" s="31">
        <v>75</v>
      </c>
      <c r="M19" s="12" t="s">
        <v>49</v>
      </c>
      <c r="N19" s="45">
        <f>L19/1</f>
        <v>75</v>
      </c>
      <c r="O19" s="12"/>
      <c r="P19" s="12"/>
      <c r="Q19" s="12"/>
      <c r="R19" s="12"/>
      <c r="S19" s="12"/>
      <c r="T19" s="12"/>
      <c r="U19" s="32"/>
    </row>
    <row r="20" spans="1:21" ht="32.25" customHeight="1">
      <c r="A20" s="16"/>
      <c r="B20" s="37"/>
      <c r="C20" s="15" t="s">
        <v>19</v>
      </c>
      <c r="D20" s="34">
        <v>2.5720159999999999E-2</v>
      </c>
      <c r="E20" s="21">
        <f>D20*D30</f>
        <v>-9.7222204799999989</v>
      </c>
      <c r="F20" s="9"/>
      <c r="G20" s="14"/>
      <c r="H20" s="9"/>
      <c r="I20" s="9"/>
      <c r="J20" s="15" t="s">
        <v>19</v>
      </c>
      <c r="K20" s="34">
        <v>2.5720159999999999E-2</v>
      </c>
      <c r="L20" s="21">
        <v>75</v>
      </c>
      <c r="M20" s="12" t="s">
        <v>49</v>
      </c>
      <c r="N20" s="45">
        <f t="shared" ref="N20:N22" si="2">L20/1</f>
        <v>75</v>
      </c>
      <c r="O20" s="9"/>
      <c r="P20" s="9"/>
      <c r="Q20" s="9"/>
      <c r="R20" s="9"/>
      <c r="S20" s="9"/>
      <c r="T20" s="9"/>
      <c r="U20" s="27"/>
    </row>
    <row r="21" spans="1:21" ht="32.25" customHeight="1">
      <c r="A21" s="16"/>
      <c r="B21" s="38"/>
      <c r="C21" s="29" t="s">
        <v>20</v>
      </c>
      <c r="D21" s="30">
        <v>2.5720159999999999E-2</v>
      </c>
      <c r="E21" s="31">
        <f>D21*D30</f>
        <v>-9.7222204799999989</v>
      </c>
      <c r="F21" s="12"/>
      <c r="G21" s="12"/>
      <c r="H21" s="12"/>
      <c r="I21" s="12"/>
      <c r="J21" s="29" t="s">
        <v>20</v>
      </c>
      <c r="K21" s="30">
        <v>2.5720159999999999E-2</v>
      </c>
      <c r="L21" s="31">
        <v>75</v>
      </c>
      <c r="M21" s="12" t="s">
        <v>49</v>
      </c>
      <c r="N21" s="45">
        <f t="shared" si="2"/>
        <v>75</v>
      </c>
      <c r="O21" s="12"/>
      <c r="P21" s="12"/>
      <c r="Q21" s="12"/>
      <c r="R21" s="12"/>
      <c r="S21" s="12"/>
      <c r="T21" s="12"/>
      <c r="U21" s="32"/>
    </row>
    <row r="22" spans="1:21" ht="32.25" customHeight="1">
      <c r="A22" s="16"/>
      <c r="B22" s="37"/>
      <c r="C22" s="15" t="s">
        <v>21</v>
      </c>
      <c r="D22" s="34">
        <v>2.5720159999999999E-2</v>
      </c>
      <c r="E22" s="21">
        <f>D22*D30</f>
        <v>-9.7222204799999989</v>
      </c>
      <c r="F22" s="15"/>
      <c r="G22" s="15"/>
      <c r="H22" s="15" t="s">
        <v>5</v>
      </c>
      <c r="I22" s="9"/>
      <c r="J22" s="15" t="s">
        <v>21</v>
      </c>
      <c r="K22" s="34">
        <v>2.5720159999999999E-2</v>
      </c>
      <c r="L22" s="21">
        <v>75</v>
      </c>
      <c r="M22" s="12" t="s">
        <v>49</v>
      </c>
      <c r="N22" s="45">
        <f t="shared" si="2"/>
        <v>75</v>
      </c>
      <c r="O22" s="9"/>
      <c r="P22" s="9"/>
      <c r="Q22" s="9"/>
      <c r="R22" s="9"/>
      <c r="S22" s="9"/>
      <c r="T22" s="9"/>
      <c r="U22" s="27"/>
    </row>
    <row r="23" spans="1:21" ht="20.25" customHeight="1">
      <c r="A23" s="16"/>
      <c r="B23" s="38"/>
      <c r="C23" s="29" t="s">
        <v>48</v>
      </c>
      <c r="D23" s="30">
        <v>3.0864200000000001E-2</v>
      </c>
      <c r="E23" s="31">
        <f>D23*D30</f>
        <v>-11.6666676</v>
      </c>
      <c r="F23" s="31"/>
      <c r="G23" s="31"/>
      <c r="H23" s="31">
        <f>SUM(F23:G23)</f>
        <v>0</v>
      </c>
      <c r="I23" s="12"/>
      <c r="J23" s="29" t="s">
        <v>48</v>
      </c>
      <c r="K23" s="30">
        <v>3.0864200000000001E-2</v>
      </c>
      <c r="L23" s="31">
        <v>90</v>
      </c>
      <c r="M23" s="12" t="s">
        <v>49</v>
      </c>
      <c r="N23" s="45">
        <v>90</v>
      </c>
      <c r="O23" s="12"/>
      <c r="P23" s="12"/>
      <c r="Q23" s="12"/>
      <c r="R23" s="12"/>
      <c r="S23" s="12"/>
      <c r="T23" s="12"/>
      <c r="U23" s="32"/>
    </row>
    <row r="24" spans="1:21" ht="20.25" customHeight="1">
      <c r="A24" s="16"/>
      <c r="B24" s="37"/>
      <c r="C24" s="15" t="s">
        <v>22</v>
      </c>
      <c r="D24" s="34">
        <v>8.8999999999999999E-3</v>
      </c>
      <c r="E24" s="21">
        <f>D24*D30</f>
        <v>-3.3641999999999999</v>
      </c>
      <c r="F24" s="9"/>
      <c r="G24" s="9"/>
      <c r="H24" s="9"/>
      <c r="I24" s="9"/>
      <c r="J24" s="15" t="s">
        <v>22</v>
      </c>
      <c r="K24" s="34">
        <v>8.8999999999999999E-3</v>
      </c>
      <c r="L24" s="21">
        <f>K24*K30</f>
        <v>25.952400000000001</v>
      </c>
      <c r="M24" s="9" t="s">
        <v>50</v>
      </c>
      <c r="N24" s="9"/>
      <c r="O24" s="9"/>
      <c r="P24" s="9"/>
      <c r="Q24" s="9"/>
      <c r="R24" s="9"/>
      <c r="S24" s="9"/>
      <c r="T24" s="9"/>
      <c r="U24" s="27"/>
    </row>
    <row r="25" spans="1:21" ht="20.25" customHeight="1">
      <c r="A25" s="16"/>
      <c r="B25" s="38"/>
      <c r="C25" s="29"/>
      <c r="D25" s="30"/>
      <c r="E25" s="31"/>
      <c r="F25" s="12"/>
      <c r="G25" s="12"/>
      <c r="H25" s="12"/>
      <c r="I25" s="12"/>
      <c r="J25" s="29"/>
      <c r="K25" s="30"/>
      <c r="L25" s="31"/>
      <c r="M25" s="12"/>
      <c r="N25" s="12"/>
      <c r="O25" s="12"/>
      <c r="P25" s="12"/>
      <c r="Q25" s="12"/>
      <c r="R25" s="12"/>
      <c r="S25" s="12"/>
      <c r="T25" s="12"/>
      <c r="U25" s="32"/>
    </row>
    <row r="26" spans="1:21" ht="20.25" customHeight="1">
      <c r="A26" s="16"/>
      <c r="B26" s="37"/>
      <c r="C26" s="9"/>
      <c r="D26" s="34">
        <f>SUM(D15:D25)</f>
        <v>0.99998365999999994</v>
      </c>
      <c r="E26" s="21">
        <f>SUM(E15:E24)</f>
        <v>-377.99382347999989</v>
      </c>
      <c r="F26" s="9"/>
      <c r="G26" s="9"/>
      <c r="H26" s="9"/>
      <c r="I26" s="9"/>
      <c r="J26" s="9"/>
      <c r="K26" s="34">
        <f>SUM(K15:K25)</f>
        <v>0.99998365999999994</v>
      </c>
      <c r="L26" s="21">
        <f>SUM(L15:L24)</f>
        <v>2915.9524000000001</v>
      </c>
      <c r="M26" s="9"/>
      <c r="N26" s="9"/>
      <c r="O26" s="9"/>
      <c r="P26" s="9"/>
      <c r="Q26" s="9"/>
      <c r="R26" s="9"/>
      <c r="S26" s="9"/>
      <c r="T26" s="9"/>
      <c r="U26" s="27"/>
    </row>
    <row r="27" spans="1:21" ht="56.25" customHeight="1">
      <c r="A27" s="16"/>
      <c r="B27" s="38"/>
      <c r="C27" s="12"/>
      <c r="D27" s="12"/>
      <c r="E27" s="12"/>
      <c r="F27" s="12"/>
      <c r="G27" s="12"/>
      <c r="H27" s="12"/>
      <c r="I27" s="12"/>
      <c r="J27" s="29" t="s">
        <v>23</v>
      </c>
      <c r="K27" s="29" t="s">
        <v>24</v>
      </c>
      <c r="L27" s="29" t="s">
        <v>25</v>
      </c>
      <c r="M27" s="29" t="s">
        <v>26</v>
      </c>
      <c r="N27" s="12"/>
      <c r="O27" s="12"/>
      <c r="P27" s="12"/>
      <c r="Q27" s="12"/>
      <c r="R27" s="12"/>
      <c r="S27" s="12"/>
      <c r="T27" s="12"/>
      <c r="U27" s="32"/>
    </row>
    <row r="28" spans="1:21" ht="20.25" customHeight="1">
      <c r="A28" s="16"/>
      <c r="B28" s="37"/>
      <c r="C28" s="9"/>
      <c r="D28" s="9"/>
      <c r="E28" s="9"/>
      <c r="F28" s="9"/>
      <c r="G28" s="9"/>
      <c r="H28" s="9"/>
      <c r="I28" s="9"/>
      <c r="J28" s="14">
        <v>36</v>
      </c>
      <c r="K28" s="14">
        <v>18</v>
      </c>
      <c r="L28" s="14">
        <v>4.5</v>
      </c>
      <c r="M28" s="21">
        <f>J28*L28</f>
        <v>162</v>
      </c>
      <c r="N28" s="9"/>
      <c r="O28" s="9"/>
      <c r="P28" s="9"/>
      <c r="Q28" s="9"/>
      <c r="R28" s="9"/>
      <c r="S28" s="9"/>
      <c r="T28" s="9"/>
      <c r="U28" s="27"/>
    </row>
    <row r="29" spans="1:21" ht="20.25" customHeight="1">
      <c r="A29" s="16"/>
      <c r="B29" s="11"/>
      <c r="C29" s="12"/>
      <c r="D29" s="12"/>
      <c r="E29" s="12"/>
      <c r="F29" s="12"/>
      <c r="G29" s="12"/>
      <c r="H29" s="12"/>
      <c r="I29" s="12"/>
      <c r="J29" s="12"/>
      <c r="K29" s="31"/>
      <c r="L29" s="12"/>
      <c r="M29" s="12"/>
      <c r="N29" s="12"/>
      <c r="O29" s="12"/>
      <c r="P29" s="12"/>
      <c r="Q29" s="12"/>
      <c r="R29" s="12"/>
      <c r="S29" s="12"/>
      <c r="T29" s="12"/>
      <c r="U29" s="32"/>
    </row>
    <row r="30" spans="1:21" ht="56.25" customHeight="1">
      <c r="A30" s="16"/>
      <c r="B30" s="8"/>
      <c r="C30" s="15" t="s">
        <v>27</v>
      </c>
      <c r="D30" s="21">
        <f>U13</f>
        <v>-378</v>
      </c>
      <c r="E30" s="9"/>
      <c r="F30" s="9"/>
      <c r="G30" s="9"/>
      <c r="H30" s="9"/>
      <c r="I30" s="9"/>
      <c r="J30" s="15" t="s">
        <v>28</v>
      </c>
      <c r="K30" s="21">
        <f>K28*M28</f>
        <v>2916</v>
      </c>
      <c r="L30" s="9"/>
      <c r="M30" s="9"/>
      <c r="N30" s="9"/>
      <c r="O30" s="9"/>
      <c r="P30" s="9"/>
      <c r="Q30" s="9"/>
      <c r="R30" s="9"/>
      <c r="S30" s="9"/>
      <c r="T30" s="9"/>
      <c r="U30" s="27"/>
    </row>
    <row r="31" spans="1:21" ht="20.25" customHeight="1">
      <c r="A31" s="16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32"/>
    </row>
    <row r="32" spans="1:21" ht="20.25" customHeight="1">
      <c r="A32" s="16"/>
      <c r="B32" s="8"/>
      <c r="C32" s="9"/>
      <c r="D32" s="21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27"/>
    </row>
    <row r="33" spans="1:21" ht="20.25" customHeight="1">
      <c r="A33" s="16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32"/>
    </row>
    <row r="34" spans="1:21" ht="20.100000000000001" customHeight="1">
      <c r="A34" s="16"/>
      <c r="B34" s="39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2"/>
    </row>
  </sheetData>
  <mergeCells count="1">
    <mergeCell ref="A1:U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Benjamin</dc:creator>
  <cp:lastModifiedBy>Damian Benjamin</cp:lastModifiedBy>
  <dcterms:created xsi:type="dcterms:W3CDTF">2018-09-08T18:26:32Z</dcterms:created>
  <dcterms:modified xsi:type="dcterms:W3CDTF">2018-09-08T18:26:32Z</dcterms:modified>
</cp:coreProperties>
</file>